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efremova\Desktop\"/>
    </mc:Choice>
  </mc:AlternateContent>
  <bookViews>
    <workbookView xWindow="0" yWindow="0" windowWidth="19200" windowHeight="6470"/>
  </bookViews>
  <sheets>
    <sheet name="аренда офиса" sheetId="2" r:id="rId1"/>
    <sheet name="Лист3" sheetId="3" state="hidden" r:id="rId2"/>
  </sheets>
  <definedNames>
    <definedName name="_xlnm.Print_Area" localSheetId="0">'аренда офиса'!$A$1:$P$36</definedName>
  </definedNames>
  <calcPr calcId="162913" fullPrecision="0"/>
</workbook>
</file>

<file path=xl/calcChain.xml><?xml version="1.0" encoding="utf-8"?>
<calcChain xmlns="http://schemas.openxmlformats.org/spreadsheetml/2006/main">
  <c r="A8" i="2" l="1"/>
  <c r="C17" i="2" s="1"/>
  <c r="B32" i="2"/>
  <c r="C24" i="2" l="1"/>
  <c r="C28" i="2"/>
  <c r="C22" i="2"/>
  <c r="C21" i="2"/>
  <c r="C16" i="2"/>
  <c r="C19" i="2"/>
  <c r="C29" i="2"/>
  <c r="C15" i="2"/>
  <c r="C14" i="2"/>
  <c r="C26" i="2"/>
  <c r="C27" i="2"/>
  <c r="C20" i="2"/>
  <c r="C25" i="2"/>
  <c r="C23" i="2"/>
  <c r="C30" i="2"/>
  <c r="C18" i="2"/>
  <c r="C31" i="2"/>
  <c r="C32" i="2" l="1"/>
  <c r="F13" i="2" s="1"/>
  <c r="D14" i="2" l="1"/>
  <c r="F14" i="2" s="1"/>
  <c r="D15" i="2" l="1"/>
  <c r="E15" i="2" s="1"/>
  <c r="E14" i="2"/>
  <c r="F15" i="2" l="1"/>
  <c r="D16" i="2" l="1"/>
  <c r="F16" i="2" s="1"/>
  <c r="D17" i="2" l="1"/>
  <c r="E17" i="2" s="1"/>
  <c r="E16" i="2"/>
  <c r="F17" i="2" l="1"/>
  <c r="D18" i="2" l="1"/>
  <c r="F18" i="2" s="1"/>
  <c r="D19" i="2" l="1"/>
  <c r="E19" i="2" s="1"/>
  <c r="E18" i="2"/>
  <c r="F19" i="2" l="1"/>
  <c r="D20" i="2" l="1"/>
  <c r="E20" i="2" s="1"/>
  <c r="F20" i="2" l="1"/>
  <c r="D21" i="2" l="1"/>
  <c r="E21" i="2" s="1"/>
  <c r="F21" i="2" l="1"/>
  <c r="D22" i="2" l="1"/>
  <c r="E22" i="2" s="1"/>
  <c r="F22" i="2" l="1"/>
  <c r="D23" i="2" l="1"/>
  <c r="E23" i="2" s="1"/>
  <c r="F23" i="2" l="1"/>
  <c r="D24" i="2" l="1"/>
  <c r="E24" i="2" s="1"/>
  <c r="F24" i="2" l="1"/>
  <c r="D25" i="2" l="1"/>
  <c r="E25" i="2" s="1"/>
  <c r="F25" i="2" l="1"/>
  <c r="D26" i="2" l="1"/>
  <c r="E26" i="2" s="1"/>
  <c r="F26" i="2" l="1"/>
  <c r="D27" i="2"/>
  <c r="E27" i="2" s="1"/>
  <c r="F27" i="2" l="1"/>
  <c r="D28" i="2" s="1"/>
  <c r="E28" i="2" s="1"/>
  <c r="F28" i="2" l="1"/>
  <c r="D29" i="2" l="1"/>
  <c r="E29" i="2" s="1"/>
  <c r="F29" i="2" l="1"/>
  <c r="D30" i="2" l="1"/>
  <c r="E30" i="2" s="1"/>
  <c r="F30" i="2" l="1"/>
  <c r="D31" i="2" l="1"/>
  <c r="F31" i="2" s="1"/>
  <c r="E31" i="2" l="1"/>
  <c r="E32" i="2" s="1"/>
  <c r="D32" i="2"/>
</calcChain>
</file>

<file path=xl/sharedStrings.xml><?xml version="1.0" encoding="utf-8"?>
<sst xmlns="http://schemas.openxmlformats.org/spreadsheetml/2006/main" count="15" uniqueCount="15">
  <si>
    <t>-</t>
  </si>
  <si>
    <t>Дата</t>
  </si>
  <si>
    <t>Платеж</t>
  </si>
  <si>
    <t>Итого:</t>
  </si>
  <si>
    <t>Остаток 
задолженности</t>
  </si>
  <si>
    <t>Процентный расход</t>
  </si>
  <si>
    <t xml:space="preserve">годовая ставка, по которой вы можете занять сопоставимую сумму на сопоставимый срок  </t>
  </si>
  <si>
    <t>Уменьшение обязательства</t>
  </si>
  <si>
    <t>ставка в день, рассчитываем из годовой ставки по правилу сложных процентов</t>
  </si>
  <si>
    <t>Дисконтиров.
 платеж</t>
  </si>
  <si>
    <t>дисконтирование всех платежей по классической формуле</t>
  </si>
  <si>
    <t>начисление на остаток задолженности по правилу сложных процентов</t>
  </si>
  <si>
    <t xml:space="preserve">первоначальное обязательство по аренде (сумма дисконтированных арендных платежей) </t>
  </si>
  <si>
    <t xml:space="preserve">В ячейки, выделенные зеленым цветом, внесены исходные данные </t>
  </si>
  <si>
    <t>График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</si>
</sst>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4" fontId="0" fillId="2" borderId="1" xfId="0" applyNumberFormat="1" applyFill="1" applyBorder="1" applyAlignment="1">
      <alignment horizontal="right" indent="1"/>
    </xf>
    <xf numFmtId="4" fontId="0" fillId="2" borderId="1" xfId="0" applyNumberFormat="1" applyFont="1" applyFill="1" applyBorder="1" applyAlignment="1">
      <alignment horizontal="right" wrapText="1" indent="1"/>
    </xf>
    <xf numFmtId="0" fontId="1" fillId="3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indent="1"/>
    </xf>
    <xf numFmtId="4" fontId="0" fillId="4" borderId="1" xfId="0" applyNumberFormat="1" applyFill="1" applyBorder="1" applyAlignment="1">
      <alignment horizontal="right" indent="1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164" fontId="0" fillId="2" borderId="0" xfId="0" applyNumberFormat="1" applyFill="1"/>
    <xf numFmtId="9" fontId="4" fillId="4" borderId="0" xfId="0" applyNumberFormat="1" applyFont="1" applyFill="1"/>
    <xf numFmtId="2" fontId="0" fillId="0" borderId="0" xfId="0" applyNumberFormat="1"/>
    <xf numFmtId="4" fontId="5" fillId="2" borderId="1" xfId="0" applyNumberFormat="1" applyFont="1" applyFill="1" applyBorder="1" applyAlignment="1">
      <alignment horizontal="right" indent="1"/>
    </xf>
    <xf numFmtId="0" fontId="0" fillId="4" borderId="0" xfId="0" applyFont="1" applyFill="1"/>
    <xf numFmtId="0" fontId="0" fillId="0" borderId="0" xfId="0" applyFont="1" applyFill="1"/>
    <xf numFmtId="14" fontId="6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98425</xdr:rowOff>
    </xdr:from>
    <xdr:to>
      <xdr:col>1</xdr:col>
      <xdr:colOff>914547</xdr:colOff>
      <xdr:row>6</xdr:row>
      <xdr:rowOff>98425</xdr:rowOff>
    </xdr:to>
    <xdr:cxnSp macro="">
      <xdr:nvCxnSpPr>
        <xdr:cNvPr id="3" name="Прямая со стрелкой 2">
          <a:extLst/>
        </xdr:cNvPr>
        <xdr:cNvCxnSpPr/>
      </xdr:nvCxnSpPr>
      <xdr:spPr>
        <a:xfrm>
          <a:off x="1000125" y="676275"/>
          <a:ext cx="828675" cy="0"/>
        </a:xfrm>
        <a:prstGeom prst="straightConnector1">
          <a:avLst/>
        </a:prstGeom>
        <a:ln w="19050">
          <a:solidFill>
            <a:schemeClr val="accent6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7</xdr:row>
      <xdr:rowOff>107950</xdr:rowOff>
    </xdr:from>
    <xdr:to>
      <xdr:col>1</xdr:col>
      <xdr:colOff>895350</xdr:colOff>
      <xdr:row>7</xdr:row>
      <xdr:rowOff>107950</xdr:rowOff>
    </xdr:to>
    <xdr:cxnSp macro="">
      <xdr:nvCxnSpPr>
        <xdr:cNvPr id="7" name="Прямая со стрелкой 6">
          <a:extLst/>
        </xdr:cNvPr>
        <xdr:cNvCxnSpPr/>
      </xdr:nvCxnSpPr>
      <xdr:spPr>
        <a:xfrm>
          <a:off x="1009650" y="876300"/>
          <a:ext cx="800100" cy="0"/>
        </a:xfrm>
        <a:prstGeom prst="straightConnector1">
          <a:avLst/>
        </a:prstGeom>
        <a:ln w="19050">
          <a:solidFill>
            <a:schemeClr val="accent6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12</xdr:row>
      <xdr:rowOff>107950</xdr:rowOff>
    </xdr:from>
    <xdr:to>
      <xdr:col>6</xdr:col>
      <xdr:colOff>606569</xdr:colOff>
      <xdr:row>12</xdr:row>
      <xdr:rowOff>107951</xdr:rowOff>
    </xdr:to>
    <xdr:cxnSp macro="">
      <xdr:nvCxnSpPr>
        <xdr:cNvPr id="8" name="Прямая со стрелкой 7">
          <a:extLst/>
        </xdr:cNvPr>
        <xdr:cNvCxnSpPr/>
      </xdr:nvCxnSpPr>
      <xdr:spPr>
        <a:xfrm>
          <a:off x="5562600" y="1638300"/>
          <a:ext cx="638175" cy="1"/>
        </a:xfrm>
        <a:prstGeom prst="straightConnector1">
          <a:avLst/>
        </a:prstGeom>
        <a:ln w="19050">
          <a:solidFill>
            <a:schemeClr val="accent6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149225</xdr:colOff>
      <xdr:row>9</xdr:row>
      <xdr:rowOff>95250</xdr:rowOff>
    </xdr:from>
    <xdr:to>
      <xdr:col>3</xdr:col>
      <xdr:colOff>149225</xdr:colOff>
      <xdr:row>11</xdr:row>
      <xdr:rowOff>1</xdr:rowOff>
    </xdr:to>
    <xdr:cxnSp macro="">
      <xdr:nvCxnSpPr>
        <xdr:cNvPr id="14" name="Прямая со стрелкой 13">
          <a:extLst/>
        </xdr:cNvPr>
        <xdr:cNvCxnSpPr/>
      </xdr:nvCxnSpPr>
      <xdr:spPr>
        <a:xfrm flipV="1">
          <a:off x="3190875" y="1428750"/>
          <a:ext cx="0" cy="342901"/>
        </a:xfrm>
        <a:prstGeom prst="straightConnector1">
          <a:avLst/>
        </a:prstGeom>
        <a:ln w="19050">
          <a:solidFill>
            <a:schemeClr val="accent6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139700</xdr:colOff>
      <xdr:row>9</xdr:row>
      <xdr:rowOff>79375</xdr:rowOff>
    </xdr:from>
    <xdr:to>
      <xdr:col>3</xdr:col>
      <xdr:colOff>1107923</xdr:colOff>
      <xdr:row>9</xdr:row>
      <xdr:rowOff>79375</xdr:rowOff>
    </xdr:to>
    <xdr:cxnSp macro="">
      <xdr:nvCxnSpPr>
        <xdr:cNvPr id="15" name="Прямая со стрелкой 14">
          <a:extLst/>
        </xdr:cNvPr>
        <xdr:cNvCxnSpPr/>
      </xdr:nvCxnSpPr>
      <xdr:spPr>
        <a:xfrm>
          <a:off x="3181350" y="1419225"/>
          <a:ext cx="923925" cy="0"/>
        </a:xfrm>
        <a:prstGeom prst="straightConnector1">
          <a:avLst/>
        </a:prstGeom>
        <a:ln w="19050">
          <a:solidFill>
            <a:schemeClr val="accent6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8</xdr:row>
      <xdr:rowOff>79375</xdr:rowOff>
    </xdr:from>
    <xdr:to>
      <xdr:col>2</xdr:col>
      <xdr:colOff>104775</xdr:colOff>
      <xdr:row>11</xdr:row>
      <xdr:rowOff>45</xdr:rowOff>
    </xdr:to>
    <xdr:cxnSp macro="">
      <xdr:nvCxnSpPr>
        <xdr:cNvPr id="28" name="Прямая со стрелкой 27">
          <a:extLst/>
        </xdr:cNvPr>
        <xdr:cNvCxnSpPr/>
      </xdr:nvCxnSpPr>
      <xdr:spPr>
        <a:xfrm flipV="1">
          <a:off x="2160814" y="847725"/>
          <a:ext cx="9525" cy="485776"/>
        </a:xfrm>
        <a:prstGeom prst="straightConnector1">
          <a:avLst/>
        </a:prstGeom>
        <a:ln w="19050">
          <a:solidFill>
            <a:schemeClr val="accent6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88447</xdr:colOff>
      <xdr:row>8</xdr:row>
      <xdr:rowOff>79375</xdr:rowOff>
    </xdr:from>
    <xdr:to>
      <xdr:col>2</xdr:col>
      <xdr:colOff>1082548</xdr:colOff>
      <xdr:row>8</xdr:row>
      <xdr:rowOff>79375</xdr:rowOff>
    </xdr:to>
    <xdr:cxnSp macro="">
      <xdr:nvCxnSpPr>
        <xdr:cNvPr id="33" name="Прямая со стрелкой 32">
          <a:extLst/>
        </xdr:cNvPr>
        <xdr:cNvCxnSpPr/>
      </xdr:nvCxnSpPr>
      <xdr:spPr>
        <a:xfrm>
          <a:off x="2163536" y="847725"/>
          <a:ext cx="949778" cy="0"/>
        </a:xfrm>
        <a:prstGeom prst="straightConnector1">
          <a:avLst/>
        </a:prstGeom>
        <a:ln w="19050">
          <a:solidFill>
            <a:schemeClr val="accent6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203200</xdr:colOff>
      <xdr:row>0</xdr:row>
      <xdr:rowOff>171450</xdr:rowOff>
    </xdr:from>
    <xdr:ext cx="2444750" cy="413385"/>
    <xdr:pic>
      <xdr:nvPicPr>
        <xdr:cNvPr id="10" name="Рисунок 9" descr="C:\Users\eefremova\Desktop\corporation\internal\НОВЫЙ ЛОГО 2020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6165850"/>
          <a:ext cx="2444750" cy="4133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view="pageBreakPreview" zoomScale="70" zoomScaleNormal="100" zoomScaleSheetLayoutView="70" workbookViewId="0">
      <selection activeCell="H8" sqref="H8"/>
    </sheetView>
  </sheetViews>
  <sheetFormatPr defaultRowHeight="14.5" x14ac:dyDescent="0.35"/>
  <cols>
    <col min="1" max="1" width="14.26953125" customWidth="1"/>
    <col min="2" max="2" width="16.81640625" customWidth="1"/>
    <col min="3" max="6" width="17.1796875" customWidth="1"/>
    <col min="7" max="7" width="9.54296875" customWidth="1"/>
    <col min="8" max="8" width="13.1796875" bestFit="1" customWidth="1"/>
    <col min="9" max="9" width="12.54296875" customWidth="1"/>
    <col min="11" max="11" width="11.453125" bestFit="1" customWidth="1"/>
    <col min="16" max="16" width="5.7265625" customWidth="1"/>
  </cols>
  <sheetData>
    <row r="1" spans="1:9" x14ac:dyDescent="0.35">
      <c r="A1" s="6"/>
      <c r="B1" s="7"/>
      <c r="C1" s="7"/>
      <c r="D1" s="6"/>
      <c r="F1" s="6"/>
    </row>
    <row r="2" spans="1:9" x14ac:dyDescent="0.35">
      <c r="A2" s="1"/>
      <c r="B2" s="1"/>
      <c r="C2" s="1"/>
    </row>
    <row r="3" spans="1:9" x14ac:dyDescent="0.35">
      <c r="B3" s="1"/>
      <c r="C3" s="1"/>
      <c r="F3" s="1"/>
    </row>
    <row r="4" spans="1:9" x14ac:dyDescent="0.35">
      <c r="B4" s="1"/>
      <c r="C4" s="1"/>
    </row>
    <row r="5" spans="1:9" x14ac:dyDescent="0.35">
      <c r="A5" s="22" t="s">
        <v>13</v>
      </c>
      <c r="B5" s="22"/>
      <c r="C5" s="22"/>
      <c r="D5" s="22"/>
      <c r="E5" s="23"/>
      <c r="F5" s="17"/>
      <c r="G5" s="17"/>
      <c r="H5" s="17"/>
      <c r="I5" s="17"/>
    </row>
    <row r="7" spans="1:9" x14ac:dyDescent="0.35">
      <c r="A7" s="19">
        <v>0.1</v>
      </c>
      <c r="C7" s="9" t="s">
        <v>6</v>
      </c>
      <c r="E7" s="8"/>
      <c r="F7" s="9"/>
    </row>
    <row r="8" spans="1:9" x14ac:dyDescent="0.35">
      <c r="A8" s="18">
        <f>(1+A7)^(1/365)-1</f>
        <v>2.61E-4</v>
      </c>
      <c r="C8" s="9" t="s">
        <v>8</v>
      </c>
      <c r="D8" s="8"/>
      <c r="F8" s="9"/>
      <c r="G8" s="8"/>
      <c r="H8" s="10"/>
      <c r="I8" s="8"/>
    </row>
    <row r="9" spans="1:9" x14ac:dyDescent="0.35">
      <c r="D9" s="9" t="s">
        <v>10</v>
      </c>
      <c r="E9" s="9"/>
    </row>
    <row r="10" spans="1:9" x14ac:dyDescent="0.35">
      <c r="E10" s="9" t="s">
        <v>11</v>
      </c>
    </row>
    <row r="11" spans="1:9" x14ac:dyDescent="0.35">
      <c r="A11" s="26" t="s">
        <v>14</v>
      </c>
      <c r="B11" s="27"/>
      <c r="C11" s="28" t="s">
        <v>9</v>
      </c>
      <c r="D11" s="28" t="s">
        <v>5</v>
      </c>
      <c r="E11" s="28" t="s">
        <v>7</v>
      </c>
      <c r="F11" s="28" t="s">
        <v>4</v>
      </c>
      <c r="I11" s="3"/>
    </row>
    <row r="12" spans="1:9" x14ac:dyDescent="0.35">
      <c r="A12" s="13" t="s">
        <v>1</v>
      </c>
      <c r="B12" s="13" t="s">
        <v>2</v>
      </c>
      <c r="C12" s="29"/>
      <c r="D12" s="29"/>
      <c r="E12" s="29"/>
      <c r="F12" s="29"/>
      <c r="I12" s="3"/>
    </row>
    <row r="13" spans="1:9" x14ac:dyDescent="0.35">
      <c r="A13" s="24">
        <v>44255</v>
      </c>
      <c r="B13" s="12"/>
      <c r="C13" s="12"/>
      <c r="D13" s="12"/>
      <c r="E13" s="12"/>
      <c r="F13" s="12">
        <f>C32</f>
        <v>1252700.92</v>
      </c>
      <c r="H13" s="9" t="s">
        <v>12</v>
      </c>
      <c r="I13" s="1"/>
    </row>
    <row r="14" spans="1:9" x14ac:dyDescent="0.35">
      <c r="A14" s="25">
        <v>44286</v>
      </c>
      <c r="B14" s="15">
        <v>75000</v>
      </c>
      <c r="C14" s="21">
        <f t="shared" ref="C14:C31" si="0">B14/(1+$A$8)^(A14-$A$13)</f>
        <v>74395.7</v>
      </c>
      <c r="D14" s="11">
        <f t="shared" ref="D14:D30" si="1">F13*((1+$A$8)^(A14-A13)-1)</f>
        <v>10175.379999999999</v>
      </c>
      <c r="E14" s="11">
        <f>B14-D14</f>
        <v>64824.62</v>
      </c>
      <c r="F14" s="11">
        <f t="shared" ref="F14:F30" si="2">F13+D14-B14</f>
        <v>1187876.3</v>
      </c>
    </row>
    <row r="15" spans="1:9" x14ac:dyDescent="0.35">
      <c r="A15" s="25">
        <v>44316</v>
      </c>
      <c r="B15" s="15">
        <v>75000</v>
      </c>
      <c r="C15" s="21">
        <f t="shared" si="0"/>
        <v>73815.53</v>
      </c>
      <c r="D15" s="11">
        <f t="shared" si="1"/>
        <v>9336.36</v>
      </c>
      <c r="E15" s="11">
        <f t="shared" ref="E15:E31" si="3">B15-D15</f>
        <v>65663.64</v>
      </c>
      <c r="F15" s="11">
        <f t="shared" si="2"/>
        <v>1122212.6599999999</v>
      </c>
    </row>
    <row r="16" spans="1:9" x14ac:dyDescent="0.35">
      <c r="A16" s="25">
        <v>44347</v>
      </c>
      <c r="B16" s="15">
        <v>75000</v>
      </c>
      <c r="C16" s="21">
        <f t="shared" si="0"/>
        <v>73220.78</v>
      </c>
      <c r="D16" s="11">
        <f t="shared" si="1"/>
        <v>9115.4599999999991</v>
      </c>
      <c r="E16" s="11">
        <f t="shared" si="3"/>
        <v>65884.539999999994</v>
      </c>
      <c r="F16" s="11">
        <f t="shared" si="2"/>
        <v>1056328.1200000001</v>
      </c>
    </row>
    <row r="17" spans="1:11" x14ac:dyDescent="0.35">
      <c r="A17" s="25">
        <v>44377</v>
      </c>
      <c r="B17" s="15">
        <v>75000</v>
      </c>
      <c r="C17" s="21">
        <f t="shared" si="0"/>
        <v>72649.77</v>
      </c>
      <c r="D17" s="11">
        <f t="shared" si="1"/>
        <v>8302.43</v>
      </c>
      <c r="E17" s="11">
        <f t="shared" si="3"/>
        <v>66697.570000000007</v>
      </c>
      <c r="F17" s="11">
        <f t="shared" si="2"/>
        <v>989630.55</v>
      </c>
      <c r="H17" s="1"/>
    </row>
    <row r="18" spans="1:11" x14ac:dyDescent="0.35">
      <c r="A18" s="25">
        <v>44408</v>
      </c>
      <c r="B18" s="15">
        <v>75000</v>
      </c>
      <c r="C18" s="21">
        <f t="shared" si="0"/>
        <v>72064.41</v>
      </c>
      <c r="D18" s="11">
        <f t="shared" si="1"/>
        <v>8038.53</v>
      </c>
      <c r="E18" s="11">
        <f t="shared" si="3"/>
        <v>66961.47</v>
      </c>
      <c r="F18" s="11">
        <f t="shared" si="2"/>
        <v>922669.08</v>
      </c>
    </row>
    <row r="19" spans="1:11" x14ac:dyDescent="0.35">
      <c r="A19" s="25">
        <v>44439</v>
      </c>
      <c r="B19" s="15">
        <v>75000</v>
      </c>
      <c r="C19" s="21">
        <f t="shared" si="0"/>
        <v>71483.77</v>
      </c>
      <c r="D19" s="11">
        <f t="shared" si="1"/>
        <v>7494.62</v>
      </c>
      <c r="E19" s="11">
        <f t="shared" si="3"/>
        <v>67505.38</v>
      </c>
      <c r="F19" s="11">
        <f t="shared" si="2"/>
        <v>855163.7</v>
      </c>
      <c r="I19" s="1"/>
    </row>
    <row r="20" spans="1:11" x14ac:dyDescent="0.35">
      <c r="A20" s="25">
        <v>44469</v>
      </c>
      <c r="B20" s="15">
        <v>75000</v>
      </c>
      <c r="C20" s="21">
        <f t="shared" si="0"/>
        <v>70926.31</v>
      </c>
      <c r="D20" s="11">
        <f t="shared" si="1"/>
        <v>6721.33</v>
      </c>
      <c r="E20" s="11">
        <f t="shared" si="3"/>
        <v>68278.67</v>
      </c>
      <c r="F20" s="11">
        <f t="shared" si="2"/>
        <v>786885.03</v>
      </c>
    </row>
    <row r="21" spans="1:11" x14ac:dyDescent="0.35">
      <c r="A21" s="25">
        <v>44500</v>
      </c>
      <c r="B21" s="15">
        <v>75000</v>
      </c>
      <c r="C21" s="21">
        <f t="shared" si="0"/>
        <v>70354.83</v>
      </c>
      <c r="D21" s="11">
        <f t="shared" si="1"/>
        <v>6391.68</v>
      </c>
      <c r="E21" s="11">
        <f t="shared" si="3"/>
        <v>68608.320000000007</v>
      </c>
      <c r="F21" s="11">
        <f t="shared" si="2"/>
        <v>718276.71</v>
      </c>
      <c r="I21" s="20"/>
    </row>
    <row r="22" spans="1:11" x14ac:dyDescent="0.35">
      <c r="A22" s="25">
        <v>44530</v>
      </c>
      <c r="B22" s="15">
        <v>75000</v>
      </c>
      <c r="C22" s="21">
        <f t="shared" si="0"/>
        <v>69806.179999999993</v>
      </c>
      <c r="D22" s="11">
        <f t="shared" si="1"/>
        <v>5645.44</v>
      </c>
      <c r="E22" s="11">
        <f t="shared" si="3"/>
        <v>69354.559999999998</v>
      </c>
      <c r="F22" s="11">
        <f t="shared" si="2"/>
        <v>648922.15</v>
      </c>
      <c r="I22" s="1"/>
    </row>
    <row r="23" spans="1:11" x14ac:dyDescent="0.35">
      <c r="A23" s="25">
        <v>44561</v>
      </c>
      <c r="B23" s="15">
        <v>75000</v>
      </c>
      <c r="C23" s="21">
        <f t="shared" si="0"/>
        <v>69243.73</v>
      </c>
      <c r="D23" s="11">
        <f t="shared" si="1"/>
        <v>5271.04</v>
      </c>
      <c r="E23" s="11">
        <f t="shared" si="3"/>
        <v>69728.960000000006</v>
      </c>
      <c r="F23" s="11">
        <f t="shared" si="2"/>
        <v>579193.18999999994</v>
      </c>
    </row>
    <row r="24" spans="1:11" x14ac:dyDescent="0.35">
      <c r="A24" s="25">
        <v>44592</v>
      </c>
      <c r="B24" s="15">
        <v>75000</v>
      </c>
      <c r="C24" s="21">
        <f t="shared" si="0"/>
        <v>68685.81</v>
      </c>
      <c r="D24" s="11">
        <f t="shared" si="1"/>
        <v>4704.6499999999996</v>
      </c>
      <c r="E24" s="11">
        <f t="shared" si="3"/>
        <v>70295.350000000006</v>
      </c>
      <c r="F24" s="11">
        <f t="shared" si="2"/>
        <v>508897.84</v>
      </c>
    </row>
    <row r="25" spans="1:11" x14ac:dyDescent="0.35">
      <c r="A25" s="25">
        <v>44620</v>
      </c>
      <c r="B25" s="15">
        <v>75000</v>
      </c>
      <c r="C25" s="21">
        <f t="shared" si="0"/>
        <v>68185.75</v>
      </c>
      <c r="D25" s="11">
        <f t="shared" si="1"/>
        <v>3732.16</v>
      </c>
      <c r="E25" s="11">
        <f t="shared" si="3"/>
        <v>71267.839999999997</v>
      </c>
      <c r="F25" s="11">
        <f t="shared" si="2"/>
        <v>437630</v>
      </c>
    </row>
    <row r="26" spans="1:11" x14ac:dyDescent="0.35">
      <c r="A26" s="25">
        <v>44651</v>
      </c>
      <c r="B26" s="15">
        <v>75000</v>
      </c>
      <c r="C26" s="21">
        <f t="shared" si="0"/>
        <v>67636.350000000006</v>
      </c>
      <c r="D26" s="11">
        <f t="shared" si="1"/>
        <v>3554.76</v>
      </c>
      <c r="E26" s="11">
        <f t="shared" si="3"/>
        <v>71445.240000000005</v>
      </c>
      <c r="F26" s="11">
        <f t="shared" si="2"/>
        <v>366184.76</v>
      </c>
      <c r="I26" s="1"/>
    </row>
    <row r="27" spans="1:11" x14ac:dyDescent="0.35">
      <c r="A27" s="25">
        <v>44681</v>
      </c>
      <c r="B27" s="15">
        <v>75000</v>
      </c>
      <c r="C27" s="21">
        <f t="shared" si="0"/>
        <v>67108.899999999994</v>
      </c>
      <c r="D27" s="11">
        <f t="shared" si="1"/>
        <v>2878.1</v>
      </c>
      <c r="E27" s="11">
        <f t="shared" si="3"/>
        <v>72121.899999999994</v>
      </c>
      <c r="F27" s="11">
        <f t="shared" si="2"/>
        <v>294062.86</v>
      </c>
    </row>
    <row r="28" spans="1:11" x14ac:dyDescent="0.35">
      <c r="A28" s="25">
        <v>44712</v>
      </c>
      <c r="B28" s="15">
        <v>75000</v>
      </c>
      <c r="C28" s="21">
        <f t="shared" si="0"/>
        <v>66568.179999999993</v>
      </c>
      <c r="D28" s="11">
        <f t="shared" si="1"/>
        <v>2388.6</v>
      </c>
      <c r="E28" s="11">
        <f t="shared" si="3"/>
        <v>72611.399999999994</v>
      </c>
      <c r="F28" s="11">
        <f t="shared" si="2"/>
        <v>221451.46</v>
      </c>
    </row>
    <row r="29" spans="1:11" x14ac:dyDescent="0.35">
      <c r="A29" s="25">
        <v>44742</v>
      </c>
      <c r="B29" s="15">
        <v>75000</v>
      </c>
      <c r="C29" s="21">
        <f t="shared" si="0"/>
        <v>66049.05</v>
      </c>
      <c r="D29" s="11">
        <f t="shared" si="1"/>
        <v>1740.54</v>
      </c>
      <c r="E29" s="11">
        <f t="shared" si="3"/>
        <v>73259.460000000006</v>
      </c>
      <c r="F29" s="11">
        <f t="shared" si="2"/>
        <v>148192</v>
      </c>
    </row>
    <row r="30" spans="1:11" x14ac:dyDescent="0.35">
      <c r="A30" s="25">
        <v>44773</v>
      </c>
      <c r="B30" s="15">
        <v>75000</v>
      </c>
      <c r="C30" s="21">
        <f t="shared" si="0"/>
        <v>65516.88</v>
      </c>
      <c r="D30" s="11">
        <f t="shared" si="1"/>
        <v>1203.73</v>
      </c>
      <c r="E30" s="11">
        <f t="shared" si="3"/>
        <v>73796.27</v>
      </c>
      <c r="F30" s="11">
        <f t="shared" si="2"/>
        <v>74395.73</v>
      </c>
      <c r="K30" s="1"/>
    </row>
    <row r="31" spans="1:11" x14ac:dyDescent="0.35">
      <c r="A31" s="25">
        <v>44804</v>
      </c>
      <c r="B31" s="15">
        <v>75000</v>
      </c>
      <c r="C31" s="21">
        <f t="shared" si="0"/>
        <v>64988.99</v>
      </c>
      <c r="D31" s="11">
        <f>F30*((1+$A$8)^(A31-A30)-1)-0.03</f>
        <v>604.27</v>
      </c>
      <c r="E31" s="11">
        <f t="shared" si="3"/>
        <v>74395.73</v>
      </c>
      <c r="F31" s="11">
        <f>F30+D31-B31</f>
        <v>0</v>
      </c>
    </row>
    <row r="32" spans="1:11" ht="22.5" customHeight="1" x14ac:dyDescent="0.35">
      <c r="A32" s="16" t="s">
        <v>3</v>
      </c>
      <c r="B32" s="14">
        <f>SUM(B14:B31)</f>
        <v>1350000</v>
      </c>
      <c r="C32" s="14">
        <f>SUM(C14:C31)</f>
        <v>1252700.92</v>
      </c>
      <c r="D32" s="14">
        <f>SUM(D14:D31)</f>
        <v>97299.08</v>
      </c>
      <c r="E32" s="14">
        <f>SUM(E14:E31)</f>
        <v>1252700.92</v>
      </c>
      <c r="F32" s="14" t="s">
        <v>0</v>
      </c>
    </row>
    <row r="33" spans="1:6" x14ac:dyDescent="0.35">
      <c r="A33" s="6"/>
      <c r="B33" s="7"/>
      <c r="C33" s="7"/>
      <c r="D33" s="6"/>
      <c r="F33" s="6"/>
    </row>
    <row r="34" spans="1:6" x14ac:dyDescent="0.35">
      <c r="A34" s="1"/>
      <c r="B34" s="1"/>
      <c r="C34" s="1"/>
    </row>
    <row r="35" spans="1:6" x14ac:dyDescent="0.35">
      <c r="B35" s="1"/>
      <c r="C35" s="1"/>
      <c r="F35" s="1"/>
    </row>
    <row r="36" spans="1:6" x14ac:dyDescent="0.35">
      <c r="B36" s="1"/>
      <c r="C36" s="1"/>
    </row>
  </sheetData>
  <mergeCells count="5">
    <mergeCell ref="A11:B11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I25" sqref="I25"/>
    </sheetView>
  </sheetViews>
  <sheetFormatPr defaultRowHeight="14.5" x14ac:dyDescent="0.35"/>
  <cols>
    <col min="2" max="2" width="10.26953125" customWidth="1"/>
    <col min="3" max="3" width="10.7265625" customWidth="1"/>
    <col min="4" max="4" width="12.1796875" customWidth="1"/>
    <col min="8" max="8" width="10" bestFit="1" customWidth="1"/>
  </cols>
  <sheetData>
    <row r="1" spans="2:8" x14ac:dyDescent="0.35">
      <c r="B1" s="1"/>
    </row>
    <row r="3" spans="2:8" x14ac:dyDescent="0.35">
      <c r="B3" s="3"/>
      <c r="C3" s="4"/>
      <c r="D3" s="5"/>
      <c r="E3" s="1"/>
    </row>
    <row r="4" spans="2:8" x14ac:dyDescent="0.35">
      <c r="B4" s="2"/>
      <c r="C4" s="4"/>
      <c r="D4" s="5"/>
    </row>
    <row r="5" spans="2:8" x14ac:dyDescent="0.35">
      <c r="C5" s="4"/>
      <c r="D5" s="5"/>
    </row>
    <row r="6" spans="2:8" x14ac:dyDescent="0.35">
      <c r="C6" s="4"/>
      <c r="D6" s="5"/>
    </row>
    <row r="7" spans="2:8" x14ac:dyDescent="0.35">
      <c r="C7" s="4"/>
      <c r="D7" s="5"/>
    </row>
    <row r="8" spans="2:8" x14ac:dyDescent="0.35">
      <c r="C8" s="4"/>
      <c r="D8" s="5"/>
    </row>
    <row r="9" spans="2:8" x14ac:dyDescent="0.35">
      <c r="C9" s="4"/>
      <c r="D9" s="5"/>
    </row>
    <row r="10" spans="2:8" x14ac:dyDescent="0.35">
      <c r="C10" s="4"/>
      <c r="D10" s="5"/>
      <c r="H10" s="1"/>
    </row>
    <row r="11" spans="2:8" x14ac:dyDescent="0.35">
      <c r="C11" s="4"/>
      <c r="D11" s="5"/>
    </row>
    <row r="12" spans="2:8" x14ac:dyDescent="0.35">
      <c r="C12" s="4"/>
      <c r="D12" s="5"/>
    </row>
    <row r="13" spans="2:8" x14ac:dyDescent="0.35">
      <c r="C13" s="4"/>
      <c r="D13" s="5"/>
    </row>
    <row r="14" spans="2:8" x14ac:dyDescent="0.35">
      <c r="C14" s="4"/>
      <c r="D14" s="5"/>
    </row>
    <row r="15" spans="2:8" x14ac:dyDescent="0.35">
      <c r="C15" s="4"/>
      <c r="D15" s="5"/>
    </row>
    <row r="16" spans="2:8" x14ac:dyDescent="0.35">
      <c r="C16" s="4"/>
      <c r="D16" s="5"/>
    </row>
    <row r="17" spans="3:4" x14ac:dyDescent="0.35">
      <c r="C17" s="4"/>
      <c r="D17" s="5"/>
    </row>
    <row r="18" spans="3:4" x14ac:dyDescent="0.35">
      <c r="C18" s="4"/>
      <c r="D18" s="5"/>
    </row>
    <row r="19" spans="3:4" x14ac:dyDescent="0.35">
      <c r="C19" s="4"/>
      <c r="D19" s="5"/>
    </row>
    <row r="20" spans="3:4" x14ac:dyDescent="0.35">
      <c r="C20" s="4"/>
      <c r="D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аренда офиса</vt:lpstr>
      <vt:lpstr>Лист3</vt:lpstr>
      <vt:lpstr>'аренда офиса'!Область_печати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Иноземцева Юлия</dc:creator>
  <cp:lastModifiedBy>Ефремова Евгения</cp:lastModifiedBy>
  <dcterms:created xsi:type="dcterms:W3CDTF">2021-02-08T14:20:36Z</dcterms:created>
  <dcterms:modified xsi:type="dcterms:W3CDTF">2022-01-21T08:24:19Z</dcterms:modified>
</cp:coreProperties>
</file>